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386" windowWidth="8640" windowHeight="9525" activeTab="0"/>
  </bookViews>
  <sheets>
    <sheet name="ΠΕΛΟΠΟΝΝΗΣΟΥ 21" sheetId="1" r:id="rId1"/>
    <sheet name="ΔΙΑΓΡΑΜΜΑΤΑ" sheetId="2" r:id="rId2"/>
  </sheets>
  <definedNames>
    <definedName name="_xlnm.Print_Area" localSheetId="0">'ΠΕΛΟΠΟΝΝΗΣΟΥ 21'!$A$1:$I$52</definedName>
    <definedName name="_xlnm.Print_Titles" localSheetId="0">'ΠΕΛΟΠΟΝΝΗΣΟΥ 21'!$2:$3</definedName>
  </definedNames>
  <calcPr fullCalcOnLoad="1"/>
</workbook>
</file>

<file path=xl/sharedStrings.xml><?xml version="1.0" encoding="utf-8"?>
<sst xmlns="http://schemas.openxmlformats.org/spreadsheetml/2006/main" count="60" uniqueCount="31">
  <si>
    <t>ΠΟΣΑ ΣΕ EΥΡΩ</t>
  </si>
  <si>
    <t>ΧΡΗΜΑΤΟΔΟΤΙΚΟ
ΜΕΣΟ</t>
  </si>
  <si>
    <t>ΣΥΝΟΛΟ</t>
  </si>
  <si>
    <t>ΕΤΠΑ</t>
  </si>
  <si>
    <t>ΕΚΤ</t>
  </si>
  <si>
    <t>ΙΔΙΩΤΙΚΗ ΣΥΜΜΕΤΟΧΗ</t>
  </si>
  <si>
    <t>ΕΓΤΠΕ</t>
  </si>
  <si>
    <t>Π.Ε.Π. ΠΕΛΟΠΟΝΝΗΣΟΥ</t>
  </si>
  <si>
    <t>ΔΗΜΟΣΙΑ ΠΕΡΙΦΕΡΕΙΑΚΗ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</si>
  <si>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</si>
  <si>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</si>
  <si>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</si>
  <si>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</si>
  <si>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</si>
  <si>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</si>
  <si>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ΑΞΟΝΕΣ ΠΡΟΤΕΡΑΙΟΤΗΤΑΣ</t>
  </si>
  <si>
    <t>1. ΑΞΙΟΠΟΙΗΣΗ ΤΗΣ ΑΜΕΣΗΣ ΓΕΙΤΝΙΑΣΗΣ ΤΗΣ ΠΕΡΙΦΕΡΕΙΑΣ ΜΕ ΤΗΝ ΜΗΤΡΟΠΟΛΙΤΙΚΗ ΠΕΡΙΦΕΡΕΙΑ ΤΗΣ ΑΤΤΙΚΗΣ</t>
  </si>
  <si>
    <t>2. ΑΕΙΦΟΡΟΣ ΑΝΑΠΤΥΞΗ ΤΗΣ ΥΠΑΙΘΡΟΥ</t>
  </si>
  <si>
    <t>3. ΕΝΙΣΧΥΣΗ &amp; ΑΝΑΒΑΘΜΙΣΗ ΤΗΣ ΤΟΥΡΙΣΤΙΚΗΣ ΔΡΑΣΤΗΡΙΟΤΗΤΑΣ</t>
  </si>
  <si>
    <t>4. ΑΝΑΒΑΘΜΙΣΗ ΑΣΤΙΚΩΝ &amp; ΗΜΙΑΣΤΙΚΩΝ ΚΕΝΤΡΩΝ</t>
  </si>
  <si>
    <t>5. ΥΠΟΣΤΗΡΙΞΗ &amp; ΑΝΑΠΤΥΞΗ ΤΟΥΑΝΘΡΩΠΙΝΟΥ ΔΥΝΑΜΙΚΟΥ</t>
  </si>
  <si>
    <t>6. ΤΕΧΝΙΚΗ ΒΟΗΘΕΙΑ ΓΙΑ ΤΗΝ ΕΦΑΡΜΟΓΗ ΤΟΥ ΕΠΙΧΕΙΡΗΣΙΑΚΟΥ ΠΡΟΓΡΑΜΜΑΤΟΣ</t>
  </si>
  <si>
    <t>ΤΑΜΕΙΑ</t>
  </si>
  <si>
    <t>ΕΚΤ: ΕΥΡΩΠΑΪΚΟ ΚΟΙΝΩΝΙΚΟ ΤΑΜΕΙΟ</t>
  </si>
  <si>
    <t>ΕΤΠΑ: ΕΥΡΩΠΑΪΚΟ ΤΑΜΕΙΟ ΠΕΡΙΦΕΡΕΙΑΚΗΣ ΑΝΑΠΤΥΞΗΣ</t>
  </si>
  <si>
    <t>ΕΓΤΠΕ: ΕΥΡΩΠΑΪΚΟ ΓΕΩΡΓΙΚΟ ΤΑΜΕΙΟ ΠΡΟΣΑΝΑΤΟΛΙΣΜΟΥ ΚΑΙ ΕΓΓΥΗΣΕΩΝ</t>
  </si>
  <si>
    <t xml:space="preserve"> ΕΥΡΩΠΑΪΚΟ ΤΑΜΕΙΟ ΠΕΡΙΦΕΡΕΙΑΚΗΣ ΑΝΑΠΤΥΞΗΣ</t>
  </si>
  <si>
    <t>ΕΥΡΩΠΑΪΚΟ ΚΟΙΝΩΝΙΚΟ ΤΑΜΕΙΟ</t>
  </si>
  <si>
    <t>ΕΥΡΩΠΑΪΚΟ ΓΕΩΡΓΙΚΟ ΤΑΜΕΙΟ ΠΡΟΣΑΝΑΤΟΛΙΣΜΟΥ ΚΑΙ ΕΓΓΥΗΣΕΩΝ</t>
  </si>
  <si>
    <t>ΔΗΜΟΣΙΑ ΚΕΝΤΡΙΚΗ ΣΥΜΜΕΤΟΧΗ</t>
  </si>
  <si>
    <t>ΠΗΓΗ: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</si>
</sst>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4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.25"/>
      <color indexed="8"/>
      <name val="Arial"/>
      <family val="2"/>
    </font>
    <font>
      <sz val="6.6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2" fillId="0" borderId="0" xfId="56" applyFont="1" applyFill="1" applyBorder="1">
      <alignment/>
      <protection/>
    </xf>
    <xf numFmtId="2" fontId="0" fillId="0" borderId="0" xfId="56" applyNumberFormat="1" applyAlignment="1">
      <alignment horizontal="center" vertical="center"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2" fontId="4" fillId="34" borderId="10" xfId="56" applyNumberFormat="1" applyFont="1" applyFill="1" applyBorder="1" applyAlignment="1">
      <alignment horizontal="center" vertical="center"/>
      <protection/>
    </xf>
    <xf numFmtId="2" fontId="5" fillId="35" borderId="11" xfId="56" applyNumberFormat="1" applyFont="1" applyFill="1" applyBorder="1" applyAlignment="1">
      <alignment horizontal="center" vertical="center"/>
      <protection/>
    </xf>
    <xf numFmtId="2" fontId="5" fillId="35" borderId="10" xfId="56" applyNumberFormat="1" applyFont="1" applyFill="1" applyBorder="1" applyAlignment="1">
      <alignment horizontal="center" vertical="center"/>
      <protection/>
    </xf>
    <xf numFmtId="2" fontId="6" fillId="34" borderId="10" xfId="56" applyNumberFormat="1" applyFont="1" applyFill="1" applyBorder="1" applyAlignment="1">
      <alignment horizontal="center" vertical="center"/>
      <protection/>
    </xf>
    <xf numFmtId="2" fontId="6" fillId="35" borderId="10" xfId="56" applyNumberFormat="1" applyFont="1" applyFill="1" applyBorder="1" applyAlignment="1">
      <alignment horizontal="center" vertical="center"/>
      <protection/>
    </xf>
    <xf numFmtId="2" fontId="4" fillId="0" borderId="0" xfId="56" applyNumberFormat="1" applyFont="1" applyFill="1" applyBorder="1" applyAlignment="1">
      <alignment horizontal="center" vertical="center" wrapText="1"/>
      <protection/>
    </xf>
    <xf numFmtId="2" fontId="5" fillId="34" borderId="10" xfId="56" applyNumberFormat="1" applyFont="1" applyFill="1" applyBorder="1" applyAlignment="1">
      <alignment horizontal="center" vertical="center"/>
      <protection/>
    </xf>
    <xf numFmtId="1" fontId="4" fillId="33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2" fontId="5" fillId="35" borderId="11" xfId="56" applyNumberFormat="1" applyFont="1" applyFill="1" applyBorder="1" applyAlignment="1">
      <alignment horizontal="center" vertical="center" wrapText="1"/>
      <protection/>
    </xf>
    <xf numFmtId="2" fontId="5" fillId="34" borderId="10" xfId="56" applyNumberFormat="1" applyFont="1" applyFill="1" applyBorder="1" applyAlignment="1">
      <alignment horizontal="center" vertical="center" wrapText="1"/>
      <protection/>
    </xf>
    <xf numFmtId="2" fontId="6" fillId="35" borderId="11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2" fontId="2" fillId="33" borderId="10" xfId="56" applyNumberFormat="1" applyFont="1" applyFill="1" applyBorder="1" applyAlignment="1">
      <alignment horizontal="center" vertical="center"/>
      <protection/>
    </xf>
    <xf numFmtId="2" fontId="4" fillId="33" borderId="12" xfId="56" applyNumberFormat="1" applyFont="1" applyFill="1" applyBorder="1" applyAlignment="1">
      <alignment horizontal="center" vertical="center" wrapText="1"/>
      <protection/>
    </xf>
    <xf numFmtId="2" fontId="4" fillId="33" borderId="13" xfId="56" applyNumberFormat="1" applyFont="1" applyFill="1" applyBorder="1" applyAlignment="1">
      <alignment horizontal="center" vertical="center" wrapText="1"/>
      <protection/>
    </xf>
    <xf numFmtId="2" fontId="4" fillId="33" borderId="14" xfId="56" applyNumberFormat="1" applyFont="1" applyFill="1" applyBorder="1" applyAlignment="1">
      <alignment horizontal="center" vertical="center" wrapText="1"/>
      <protection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2" fontId="3" fillId="0" borderId="15" xfId="56" applyNumberFormat="1" applyFont="1" applyBorder="1" applyAlignment="1">
      <alignment horizontal="right" vertical="center"/>
      <protection/>
    </xf>
    <xf numFmtId="2" fontId="7" fillId="0" borderId="16" xfId="56" applyNumberFormat="1" applyFont="1" applyBorder="1" applyAlignment="1">
      <alignment horizontal="right" vertical="center"/>
      <protection/>
    </xf>
    <xf numFmtId="2" fontId="4" fillId="34" borderId="10" xfId="5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'ΠΕΛΟΠΟΝΝΗΣΟΥ 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'ΠΕΛΟΠΟΝΝΗΣΟΥ 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'ΠΕΛΟΠΟΝΝΗΣΟΥ 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'ΠΕΛΟΠΟΝΝΗΣΟΥ 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'ΠΕΛΟΠΟΝΝΗΣΟΥ 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'ΠΕΛΟΠΟΝΝΗΣΟΥ 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'ΠΕΛΟΠΟΝΝΗΣΟΥ 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'ΠΕΛΟΠΟΝΝΗΣΟΥ 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'ΠΕΛΟΠΟΝΝΗΣΟΥ 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'ΠΕΛΟΠΟΝΝΗΣΟΥ 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'ΠΕΛΟΠΟΝΝΗΣΟΥ 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'ΠΕΛΟΠΟΝΝΗΣΟΥ 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'ΠΕΛΟΠΟΝΝΗΣΟΥ 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'ΠΕΛΟΠΟΝΝΗΣΟΥ 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'ΠΕΛΟΠΟΝΝΗΣΟΥ 21'!#REF!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'ΠΕΛΟΠΟΝΝΗΣΟΥ 21'!#REF!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'ΠΕΛΟΠΟΝΝΗΣΟΥ 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'ΠΕΛΟΠΟΝΝΗΣΟΥ 21'!#REF!</c:f>
              <c:numCache>
                <c:ptCount val="1"/>
                <c:pt idx="0">
                  <c:v>1</c:v>
                </c:pt>
              </c:numCache>
            </c:numRef>
          </c:val>
        </c:ser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0132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'ΠΕΛΟΠΟΝΝΗΣΟΥ 21'!#REF!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'ΠΕΛΟΠΟΝΝΗΣΟΥ 21'!#REF!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285"/>
          <c:w val="0.911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660066"/>
                </a:gs>
                <a:gs pos="100000">
                  <a:srgbClr val="2F00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tickLblSkip val="1"/>
        <c:noMultiLvlLbl val="0"/>
      </c:catAx>
      <c:valAx>
        <c:axId val="27426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1703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75"/>
                <c:y val="0.05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65"/>
          <c:y val="0.9345"/>
          <c:w val="0.68375"/>
          <c:h val="0.051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5"/>
          <c:y val="0.223"/>
          <c:w val="0.772"/>
          <c:h val="0.5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ΔΙΑΓΡΑΜΜΑΤΑ!$L$6:$L$10</c:f>
              <c:strCache/>
            </c:strRef>
          </c:cat>
          <c:val>
            <c:numRef>
              <c:f>ΔΙΑΓΡΑΜΜΑΤΑ!$M$6:$M$10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2325"/>
          <c:w val="0.624"/>
          <c:h val="0.176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0.0195</cdr:y>
    </cdr:from>
    <cdr:to>
      <cdr:x>0.6045</cdr:x>
      <cdr:y>0.0915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ΠΕΡΙΦΕΡΕΙΑΚΟΥ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ΠΕΛΟΠΟΝΝΗΣΟΥ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0.19575</cdr:y>
    </cdr:from>
    <cdr:to>
      <cdr:x>0.738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76275"/>
          <a:ext cx="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ΠΕΛΟΠΟΝΝΗΣΟΥ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8477250" y="3314700"/>
        <a:ext cx="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8477250" y="10458450"/>
        <a:ext cx="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0.0145</cdr:y>
    </cdr:from>
    <cdr:to>
      <cdr:x>0.95875</cdr:x>
      <cdr:y>0.09975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47625"/>
          <a:ext cx="5048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ΠΕΡΙΦΕΡΕΙΑΚΟ ΕΠΙΧΕΙΡΗΣΙΑΚΟ ΠΡΟΓΡΑΜΜΑ ΠΕΛΟΠΟΝΝΗΣΟΥ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</cdr:x>
      <cdr:y>0.0175</cdr:y>
    </cdr:from>
    <cdr:to>
      <cdr:x>0.86025</cdr:x>
      <cdr:y>0.1495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57150"/>
          <a:ext cx="40195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ΠΕΡΙΦΕΡΕΙΑΚΟ ΕΠΙΧΕΙΡΗΣΙΑΚΟ ΠΡΟΓΡΑΜΜΑ ΠΕΛΟΠΟΝΝΗΣΟΥ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8102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9</xdr:col>
      <xdr:colOff>209550</xdr:colOff>
      <xdr:row>44</xdr:row>
      <xdr:rowOff>66675</xdr:rowOff>
    </xdr:to>
    <xdr:graphicFrame>
      <xdr:nvGraphicFramePr>
        <xdr:cNvPr id="2" name="Chart 2"/>
        <xdr:cNvGraphicFramePr/>
      </xdr:nvGraphicFramePr>
      <xdr:xfrm>
        <a:off x="0" y="3600450"/>
        <a:ext cx="58102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showGridLines="0" tabSelected="1" zoomScalePageLayoutView="0" workbookViewId="0" topLeftCell="A1">
      <selection activeCell="A1" sqref="A1"/>
    </sheetView>
  </sheetViews>
  <sheetFormatPr defaultColWidth="23.421875" defaultRowHeight="12.75"/>
  <cols>
    <col min="1" max="1" width="21.28125" style="4" customWidth="1"/>
    <col min="2" max="2" width="21.8515625" style="4" customWidth="1"/>
    <col min="3" max="9" width="12.00390625" style="4" customWidth="1"/>
    <col min="10" max="16384" width="23.421875" style="4" customWidth="1"/>
  </cols>
  <sheetData>
    <row r="2" spans="1:9" ht="16.5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8:9" ht="12.75">
      <c r="H3" s="30" t="s">
        <v>0</v>
      </c>
      <c r="I3" s="30"/>
    </row>
    <row r="4" spans="1:9" ht="22.5">
      <c r="A4" s="5" t="s">
        <v>15</v>
      </c>
      <c r="B4" s="5" t="s">
        <v>1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6" t="s">
        <v>2</v>
      </c>
    </row>
    <row r="5" spans="1:9" ht="26.25" customHeight="1">
      <c r="A5" s="26" t="s">
        <v>16</v>
      </c>
      <c r="B5" s="7" t="s">
        <v>3</v>
      </c>
      <c r="C5" s="22">
        <v>18265324</v>
      </c>
      <c r="D5" s="22">
        <v>23004030</v>
      </c>
      <c r="E5" s="22">
        <v>30632781</v>
      </c>
      <c r="F5" s="22">
        <v>36391323</v>
      </c>
      <c r="G5" s="22">
        <v>33350097</v>
      </c>
      <c r="H5" s="22">
        <v>41529004</v>
      </c>
      <c r="I5" s="14">
        <f>SUM(C5:H5)</f>
        <v>183172559</v>
      </c>
    </row>
    <row r="6" spans="1:9" ht="26.25" customHeight="1">
      <c r="A6" s="27"/>
      <c r="B6" s="17" t="s">
        <v>29</v>
      </c>
      <c r="C6" s="22">
        <v>6088441</v>
      </c>
      <c r="D6" s="22">
        <v>7668010</v>
      </c>
      <c r="E6" s="22">
        <v>10210927</v>
      </c>
      <c r="F6" s="22">
        <v>12130441</v>
      </c>
      <c r="G6" s="22">
        <v>11116699</v>
      </c>
      <c r="H6" s="22">
        <v>0</v>
      </c>
      <c r="I6" s="14">
        <f>SUM(C6:H6)</f>
        <v>47214518</v>
      </c>
    </row>
    <row r="7" spans="1:9" ht="26.25" customHeight="1">
      <c r="A7" s="27"/>
      <c r="B7" s="7" t="s">
        <v>5</v>
      </c>
      <c r="C7" s="22">
        <v>2690685</v>
      </c>
      <c r="D7" s="22">
        <v>3385800</v>
      </c>
      <c r="E7" s="22">
        <v>4509270</v>
      </c>
      <c r="F7" s="22">
        <v>5358285</v>
      </c>
      <c r="G7" s="22">
        <v>4909410</v>
      </c>
      <c r="H7" s="22">
        <v>10124270</v>
      </c>
      <c r="I7" s="14">
        <f>SUM(C7:H7)</f>
        <v>30977720</v>
      </c>
    </row>
    <row r="8" spans="1:9" ht="26.25" customHeight="1">
      <c r="A8" s="28"/>
      <c r="B8" s="19" t="s">
        <v>2</v>
      </c>
      <c r="C8" s="15">
        <f aca="true" t="shared" si="0" ref="C8:H8">SUM(C5:C7)</f>
        <v>27044450</v>
      </c>
      <c r="D8" s="15">
        <f t="shared" si="0"/>
        <v>34057840</v>
      </c>
      <c r="E8" s="15">
        <f t="shared" si="0"/>
        <v>45352978</v>
      </c>
      <c r="F8" s="15">
        <f t="shared" si="0"/>
        <v>53880049</v>
      </c>
      <c r="G8" s="15">
        <f t="shared" si="0"/>
        <v>49376206</v>
      </c>
      <c r="H8" s="15">
        <f t="shared" si="0"/>
        <v>51653274</v>
      </c>
      <c r="I8" s="14">
        <f>SUM(C8:H8)</f>
        <v>261364797</v>
      </c>
    </row>
    <row r="9" spans="3:9" ht="12.75">
      <c r="C9" s="16"/>
      <c r="D9" s="16"/>
      <c r="E9" s="16"/>
      <c r="F9" s="16"/>
      <c r="G9" s="16"/>
      <c r="H9" s="16"/>
      <c r="I9" s="16"/>
    </row>
    <row r="10" spans="1:9" ht="26.25" customHeight="1">
      <c r="A10" s="29" t="s">
        <v>17</v>
      </c>
      <c r="B10" s="7" t="s">
        <v>3</v>
      </c>
      <c r="C10" s="22">
        <v>7724795</v>
      </c>
      <c r="D10" s="22">
        <v>9728896</v>
      </c>
      <c r="E10" s="22">
        <v>12955254</v>
      </c>
      <c r="F10" s="22">
        <v>9473952</v>
      </c>
      <c r="G10" s="22">
        <v>6814323</v>
      </c>
      <c r="H10" s="22">
        <v>8627730</v>
      </c>
      <c r="I10" s="14">
        <f>SUM(C10:H10)</f>
        <v>55324950</v>
      </c>
    </row>
    <row r="11" spans="1:9" ht="26.25" customHeight="1">
      <c r="A11" s="29"/>
      <c r="B11" s="7" t="s">
        <v>4</v>
      </c>
      <c r="C11" s="22">
        <v>437510</v>
      </c>
      <c r="D11" s="22">
        <v>576762</v>
      </c>
      <c r="E11" s="22">
        <v>752205</v>
      </c>
      <c r="F11" s="22">
        <v>787294</v>
      </c>
      <c r="G11" s="22">
        <v>595896</v>
      </c>
      <c r="H11" s="22">
        <v>300333</v>
      </c>
      <c r="I11" s="14">
        <f aca="true" t="shared" si="1" ref="I11:I34">SUM(C11:H11)</f>
        <v>3450000</v>
      </c>
    </row>
    <row r="12" spans="1:9" ht="26.25" customHeight="1">
      <c r="A12" s="29"/>
      <c r="B12" s="7" t="s">
        <v>6</v>
      </c>
      <c r="C12" s="22">
        <v>8529669</v>
      </c>
      <c r="D12" s="22">
        <v>10747350</v>
      </c>
      <c r="E12" s="22">
        <v>13995952</v>
      </c>
      <c r="F12" s="22">
        <v>15578443</v>
      </c>
      <c r="G12" s="22">
        <v>15545583</v>
      </c>
      <c r="H12" s="22">
        <v>15321249</v>
      </c>
      <c r="I12" s="14">
        <f t="shared" si="1"/>
        <v>79718246</v>
      </c>
    </row>
    <row r="13" spans="1:9" ht="26.25" customHeight="1">
      <c r="A13" s="29"/>
      <c r="B13" s="17" t="s">
        <v>29</v>
      </c>
      <c r="C13" s="22">
        <v>5563992</v>
      </c>
      <c r="D13" s="22">
        <v>7017669</v>
      </c>
      <c r="E13" s="22">
        <v>9234470</v>
      </c>
      <c r="F13" s="22">
        <v>8613229</v>
      </c>
      <c r="G13" s="22">
        <v>7578815</v>
      </c>
      <c r="H13" s="22">
        <v>0</v>
      </c>
      <c r="I13" s="14">
        <f t="shared" si="1"/>
        <v>38008175</v>
      </c>
    </row>
    <row r="14" spans="1:9" ht="26.25" customHeight="1">
      <c r="A14" s="29"/>
      <c r="B14" s="7" t="s">
        <v>5</v>
      </c>
      <c r="C14" s="22">
        <v>3400159</v>
      </c>
      <c r="D14" s="22">
        <v>5560316</v>
      </c>
      <c r="E14" s="22">
        <v>6571149</v>
      </c>
      <c r="F14" s="22">
        <v>8413380</v>
      </c>
      <c r="G14" s="22">
        <v>8458796</v>
      </c>
      <c r="H14" s="22">
        <v>20156255</v>
      </c>
      <c r="I14" s="14">
        <f>SUM(C14:H14)</f>
        <v>52560055</v>
      </c>
    </row>
    <row r="15" spans="1:9" ht="26.25" customHeight="1">
      <c r="A15" s="29"/>
      <c r="B15" s="19" t="s">
        <v>2</v>
      </c>
      <c r="C15" s="15">
        <f aca="true" t="shared" si="2" ref="C15:H15">SUM(C10:C14)</f>
        <v>25656125</v>
      </c>
      <c r="D15" s="15">
        <f t="shared" si="2"/>
        <v>33630993</v>
      </c>
      <c r="E15" s="15">
        <f t="shared" si="2"/>
        <v>43509030</v>
      </c>
      <c r="F15" s="15">
        <f t="shared" si="2"/>
        <v>42866298</v>
      </c>
      <c r="G15" s="15">
        <f t="shared" si="2"/>
        <v>38993413</v>
      </c>
      <c r="H15" s="15">
        <f t="shared" si="2"/>
        <v>44405567</v>
      </c>
      <c r="I15" s="14">
        <f t="shared" si="1"/>
        <v>229061426</v>
      </c>
    </row>
    <row r="16" spans="1:9" ht="12.75">
      <c r="A16" s="11"/>
      <c r="C16" s="16"/>
      <c r="D16" s="16"/>
      <c r="E16" s="16"/>
      <c r="F16" s="16"/>
      <c r="G16" s="16"/>
      <c r="H16" s="16"/>
      <c r="I16" s="16"/>
    </row>
    <row r="17" spans="1:9" ht="26.25" customHeight="1">
      <c r="A17" s="26" t="s">
        <v>18</v>
      </c>
      <c r="B17" s="7" t="s">
        <v>3</v>
      </c>
      <c r="C17" s="22">
        <v>5664302</v>
      </c>
      <c r="D17" s="22">
        <v>7133832</v>
      </c>
      <c r="E17" s="22">
        <v>9499605</v>
      </c>
      <c r="F17" s="22">
        <v>9391556</v>
      </c>
      <c r="G17" s="22">
        <v>10646060</v>
      </c>
      <c r="H17" s="22">
        <v>9419645</v>
      </c>
      <c r="I17" s="14">
        <f t="shared" si="1"/>
        <v>51755000</v>
      </c>
    </row>
    <row r="18" spans="1:9" ht="26.25" customHeight="1">
      <c r="A18" s="27"/>
      <c r="B18" s="17" t="s">
        <v>29</v>
      </c>
      <c r="C18" s="22">
        <v>1888101</v>
      </c>
      <c r="D18" s="22">
        <v>2377944</v>
      </c>
      <c r="E18" s="22">
        <v>3166535</v>
      </c>
      <c r="F18" s="22">
        <v>3130518</v>
      </c>
      <c r="G18" s="22">
        <v>3548687</v>
      </c>
      <c r="H18" s="22">
        <v>0</v>
      </c>
      <c r="I18" s="14">
        <f t="shared" si="1"/>
        <v>14111785</v>
      </c>
    </row>
    <row r="19" spans="1:9" ht="26.25" customHeight="1">
      <c r="A19" s="27"/>
      <c r="B19" s="7" t="s">
        <v>5</v>
      </c>
      <c r="C19" s="22">
        <v>3239100</v>
      </c>
      <c r="D19" s="22">
        <v>4099200</v>
      </c>
      <c r="E19" s="22">
        <v>5456450</v>
      </c>
      <c r="F19" s="22">
        <v>5407650</v>
      </c>
      <c r="G19" s="22">
        <v>6115250</v>
      </c>
      <c r="H19" s="22">
        <v>7502350</v>
      </c>
      <c r="I19" s="14">
        <f>SUM(C19:H19)</f>
        <v>31820000</v>
      </c>
    </row>
    <row r="20" spans="1:9" ht="26.25" customHeight="1">
      <c r="A20" s="28"/>
      <c r="B20" s="19" t="s">
        <v>2</v>
      </c>
      <c r="C20" s="15">
        <f aca="true" t="shared" si="3" ref="C20:H20">SUM(C17:C19)</f>
        <v>10791503</v>
      </c>
      <c r="D20" s="15">
        <f t="shared" si="3"/>
        <v>13610976</v>
      </c>
      <c r="E20" s="15">
        <f t="shared" si="3"/>
        <v>18122590</v>
      </c>
      <c r="F20" s="15">
        <f t="shared" si="3"/>
        <v>17929724</v>
      </c>
      <c r="G20" s="15">
        <f t="shared" si="3"/>
        <v>20309997</v>
      </c>
      <c r="H20" s="15">
        <f t="shared" si="3"/>
        <v>16921995</v>
      </c>
      <c r="I20" s="14">
        <f t="shared" si="1"/>
        <v>97686785</v>
      </c>
    </row>
    <row r="21" spans="3:9" ht="12.75">
      <c r="C21" s="16"/>
      <c r="D21" s="16"/>
      <c r="E21" s="16"/>
      <c r="F21" s="16"/>
      <c r="G21" s="16"/>
      <c r="H21" s="16"/>
      <c r="I21" s="16"/>
    </row>
    <row r="22" spans="1:9" ht="26.25" customHeight="1">
      <c r="A22" s="26" t="s">
        <v>19</v>
      </c>
      <c r="B22" s="7" t="s">
        <v>3</v>
      </c>
      <c r="C22" s="22">
        <v>6788954</v>
      </c>
      <c r="D22" s="22">
        <v>8550261</v>
      </c>
      <c r="E22" s="22">
        <v>11385759</v>
      </c>
      <c r="F22" s="22">
        <v>13241673</v>
      </c>
      <c r="G22" s="22">
        <v>19311749</v>
      </c>
      <c r="H22" s="22">
        <v>8702428</v>
      </c>
      <c r="I22" s="14">
        <f t="shared" si="1"/>
        <v>67980824</v>
      </c>
    </row>
    <row r="23" spans="1:9" ht="26.25" customHeight="1">
      <c r="A23" s="27"/>
      <c r="B23" s="7" t="s">
        <v>4</v>
      </c>
      <c r="C23" s="22">
        <v>318188</v>
      </c>
      <c r="D23" s="22">
        <v>419463</v>
      </c>
      <c r="E23" s="22">
        <v>547058</v>
      </c>
      <c r="F23" s="22">
        <v>572574</v>
      </c>
      <c r="G23" s="22">
        <v>382242</v>
      </c>
      <c r="H23" s="22">
        <v>0</v>
      </c>
      <c r="I23" s="14">
        <f t="shared" si="1"/>
        <v>2239525</v>
      </c>
    </row>
    <row r="24" spans="1:9" ht="26.25" customHeight="1">
      <c r="A24" s="27"/>
      <c r="B24" s="17" t="s">
        <v>29</v>
      </c>
      <c r="C24" s="22">
        <v>2369048</v>
      </c>
      <c r="D24" s="22">
        <v>2989908</v>
      </c>
      <c r="E24" s="22">
        <v>3977606</v>
      </c>
      <c r="F24" s="22">
        <v>4604749</v>
      </c>
      <c r="G24" s="22">
        <v>6395258</v>
      </c>
      <c r="H24" s="22">
        <v>0</v>
      </c>
      <c r="I24" s="14">
        <f>SUM(C24:H24)</f>
        <v>20336569</v>
      </c>
    </row>
    <row r="25" spans="1:9" ht="26.25" customHeight="1">
      <c r="A25" s="28"/>
      <c r="B25" s="19" t="s">
        <v>2</v>
      </c>
      <c r="C25" s="15">
        <f aca="true" t="shared" si="4" ref="C25:H25">SUM(C22:C24)</f>
        <v>9476190</v>
      </c>
      <c r="D25" s="15">
        <f t="shared" si="4"/>
        <v>11959632</v>
      </c>
      <c r="E25" s="15">
        <f t="shared" si="4"/>
        <v>15910423</v>
      </c>
      <c r="F25" s="15">
        <f t="shared" si="4"/>
        <v>18418996</v>
      </c>
      <c r="G25" s="15">
        <f t="shared" si="4"/>
        <v>26089249</v>
      </c>
      <c r="H25" s="15">
        <f t="shared" si="4"/>
        <v>8702428</v>
      </c>
      <c r="I25" s="14">
        <f t="shared" si="1"/>
        <v>90556918</v>
      </c>
    </row>
    <row r="26" spans="3:9" ht="12.75">
      <c r="C26" s="16"/>
      <c r="D26" s="16"/>
      <c r="E26" s="16"/>
      <c r="F26" s="16"/>
      <c r="G26" s="16"/>
      <c r="H26" s="16"/>
      <c r="I26" s="16"/>
    </row>
    <row r="27" spans="1:9" ht="26.25" customHeight="1">
      <c r="A27" s="29" t="s">
        <v>20</v>
      </c>
      <c r="B27" s="8" t="s">
        <v>4</v>
      </c>
      <c r="C27" s="22">
        <v>1376169</v>
      </c>
      <c r="D27" s="22">
        <v>1814184</v>
      </c>
      <c r="E27" s="22">
        <v>2366034</v>
      </c>
      <c r="F27" s="22">
        <v>2459794</v>
      </c>
      <c r="G27" s="22">
        <v>5991758</v>
      </c>
      <c r="H27" s="22">
        <v>5278522</v>
      </c>
      <c r="I27" s="14">
        <f t="shared" si="1"/>
        <v>19286461</v>
      </c>
    </row>
    <row r="28" spans="1:9" ht="26.25" customHeight="1">
      <c r="A28" s="29"/>
      <c r="B28" s="17" t="s">
        <v>29</v>
      </c>
      <c r="C28" s="22">
        <v>458723</v>
      </c>
      <c r="D28" s="22">
        <v>604728</v>
      </c>
      <c r="E28" s="22">
        <v>788678</v>
      </c>
      <c r="F28" s="22">
        <v>819931</v>
      </c>
      <c r="G28" s="22">
        <v>2413698</v>
      </c>
      <c r="H28" s="22">
        <v>0</v>
      </c>
      <c r="I28" s="14">
        <f>SUM(C28:H28)</f>
        <v>5085758</v>
      </c>
    </row>
    <row r="29" spans="1:9" ht="26.25" customHeight="1">
      <c r="A29" s="29"/>
      <c r="B29" s="10" t="s">
        <v>2</v>
      </c>
      <c r="C29" s="15">
        <f aca="true" t="shared" si="5" ref="C29:H29">SUM(C27:C28)</f>
        <v>1834892</v>
      </c>
      <c r="D29" s="15">
        <f t="shared" si="5"/>
        <v>2418912</v>
      </c>
      <c r="E29" s="15">
        <f t="shared" si="5"/>
        <v>3154712</v>
      </c>
      <c r="F29" s="15">
        <f t="shared" si="5"/>
        <v>3279725</v>
      </c>
      <c r="G29" s="15">
        <f t="shared" si="5"/>
        <v>8405456</v>
      </c>
      <c r="H29" s="15">
        <f t="shared" si="5"/>
        <v>5278522</v>
      </c>
      <c r="I29" s="14">
        <f t="shared" si="1"/>
        <v>24372219</v>
      </c>
    </row>
    <row r="30" spans="3:9" ht="12.75">
      <c r="C30" s="16"/>
      <c r="D30" s="16"/>
      <c r="E30" s="16"/>
      <c r="F30" s="16"/>
      <c r="G30" s="16"/>
      <c r="H30" s="16"/>
      <c r="I30" s="16"/>
    </row>
    <row r="31" spans="1:9" ht="26.25" customHeight="1">
      <c r="A31" s="26" t="s">
        <v>21</v>
      </c>
      <c r="B31" s="7" t="s">
        <v>3</v>
      </c>
      <c r="C31" s="22">
        <v>577377</v>
      </c>
      <c r="D31" s="22">
        <v>727168</v>
      </c>
      <c r="E31" s="22">
        <v>968315</v>
      </c>
      <c r="F31" s="22">
        <v>621726</v>
      </c>
      <c r="G31" s="22">
        <v>3000084</v>
      </c>
      <c r="H31" s="22">
        <v>1959357</v>
      </c>
      <c r="I31" s="14">
        <f t="shared" si="1"/>
        <v>7854027</v>
      </c>
    </row>
    <row r="32" spans="1:9" ht="26.25" customHeight="1">
      <c r="A32" s="27"/>
      <c r="B32" s="7" t="s">
        <v>4</v>
      </c>
      <c r="C32" s="22">
        <v>116704</v>
      </c>
      <c r="D32" s="22">
        <v>153846</v>
      </c>
      <c r="E32" s="22">
        <v>200643</v>
      </c>
      <c r="F32" s="22">
        <v>210003</v>
      </c>
      <c r="G32" s="22">
        <v>96461</v>
      </c>
      <c r="H32" s="22">
        <v>0</v>
      </c>
      <c r="I32" s="14">
        <f>SUM(C32:H32)</f>
        <v>777657</v>
      </c>
    </row>
    <row r="33" spans="1:9" ht="26.25" customHeight="1">
      <c r="A33" s="27"/>
      <c r="B33" s="7" t="s">
        <v>6</v>
      </c>
      <c r="C33" s="22">
        <v>12047</v>
      </c>
      <c r="D33" s="22">
        <v>15177</v>
      </c>
      <c r="E33" s="22">
        <v>20711</v>
      </c>
      <c r="F33" s="22">
        <v>21624</v>
      </c>
      <c r="G33" s="22">
        <v>21519</v>
      </c>
      <c r="H33" s="22">
        <v>21035</v>
      </c>
      <c r="I33" s="14">
        <f t="shared" si="1"/>
        <v>112113</v>
      </c>
    </row>
    <row r="34" spans="1:9" ht="26.25" customHeight="1">
      <c r="A34" s="27"/>
      <c r="B34" s="17" t="s">
        <v>29</v>
      </c>
      <c r="C34" s="22">
        <v>235375</v>
      </c>
      <c r="D34" s="22">
        <v>298730</v>
      </c>
      <c r="E34" s="22">
        <v>396557</v>
      </c>
      <c r="F34" s="22">
        <v>284451</v>
      </c>
      <c r="G34" s="22">
        <v>1038522</v>
      </c>
      <c r="H34" s="22">
        <v>0</v>
      </c>
      <c r="I34" s="14">
        <f t="shared" si="1"/>
        <v>2253635</v>
      </c>
    </row>
    <row r="35" spans="1:9" ht="26.25" customHeight="1">
      <c r="A35" s="27"/>
      <c r="B35" s="19" t="s">
        <v>2</v>
      </c>
      <c r="C35" s="15">
        <f aca="true" t="shared" si="6" ref="C35:H35">SUM(C31:C34)</f>
        <v>941503</v>
      </c>
      <c r="D35" s="15">
        <f t="shared" si="6"/>
        <v>1194921</v>
      </c>
      <c r="E35" s="15">
        <f t="shared" si="6"/>
        <v>1586226</v>
      </c>
      <c r="F35" s="15">
        <f t="shared" si="6"/>
        <v>1137804</v>
      </c>
      <c r="G35" s="15">
        <f t="shared" si="6"/>
        <v>4156586</v>
      </c>
      <c r="H35" s="15">
        <f t="shared" si="6"/>
        <v>1980392</v>
      </c>
      <c r="I35" s="14">
        <f>SUM(C35:H35)</f>
        <v>10997432</v>
      </c>
    </row>
    <row r="36" spans="3:9" ht="12.75">
      <c r="C36" s="16"/>
      <c r="D36" s="16"/>
      <c r="E36" s="16"/>
      <c r="F36" s="16"/>
      <c r="G36" s="16"/>
      <c r="H36" s="16"/>
      <c r="I36" s="16"/>
    </row>
    <row r="37" spans="1:9" ht="26.25" customHeight="1">
      <c r="A37" s="32" t="s">
        <v>2</v>
      </c>
      <c r="B37" s="12" t="s">
        <v>3</v>
      </c>
      <c r="C37" s="14">
        <f aca="true" t="shared" si="7" ref="C37:H37">C31+C22+C17+C10+C5</f>
        <v>39020752</v>
      </c>
      <c r="D37" s="14">
        <f t="shared" si="7"/>
        <v>49144187</v>
      </c>
      <c r="E37" s="14">
        <f t="shared" si="7"/>
        <v>65441714</v>
      </c>
      <c r="F37" s="14">
        <f t="shared" si="7"/>
        <v>69120230</v>
      </c>
      <c r="G37" s="14">
        <f t="shared" si="7"/>
        <v>73122313</v>
      </c>
      <c r="H37" s="14">
        <f t="shared" si="7"/>
        <v>70238164</v>
      </c>
      <c r="I37" s="14">
        <f aca="true" t="shared" si="8" ref="I37:I42">SUM(C37:H37)</f>
        <v>366087360</v>
      </c>
    </row>
    <row r="38" spans="1:9" ht="26.25" customHeight="1">
      <c r="A38" s="32"/>
      <c r="B38" s="12" t="s">
        <v>4</v>
      </c>
      <c r="C38" s="14">
        <f aca="true" t="shared" si="9" ref="C38:H38">C32+C27+C23+C11</f>
        <v>2248571</v>
      </c>
      <c r="D38" s="14">
        <f t="shared" si="9"/>
        <v>2964255</v>
      </c>
      <c r="E38" s="14">
        <f t="shared" si="9"/>
        <v>3865940</v>
      </c>
      <c r="F38" s="14">
        <f t="shared" si="9"/>
        <v>4029665</v>
      </c>
      <c r="G38" s="14">
        <f t="shared" si="9"/>
        <v>7066357</v>
      </c>
      <c r="H38" s="14">
        <f t="shared" si="9"/>
        <v>5578855</v>
      </c>
      <c r="I38" s="14">
        <f t="shared" si="8"/>
        <v>25753643</v>
      </c>
    </row>
    <row r="39" spans="1:9" ht="26.25" customHeight="1">
      <c r="A39" s="32"/>
      <c r="B39" s="12" t="s">
        <v>6</v>
      </c>
      <c r="C39" s="14">
        <f aca="true" t="shared" si="10" ref="C39:H39">C33+C12</f>
        <v>8541716</v>
      </c>
      <c r="D39" s="14">
        <f t="shared" si="10"/>
        <v>10762527</v>
      </c>
      <c r="E39" s="14">
        <f t="shared" si="10"/>
        <v>14016663</v>
      </c>
      <c r="F39" s="14">
        <f t="shared" si="10"/>
        <v>15600067</v>
      </c>
      <c r="G39" s="14">
        <f t="shared" si="10"/>
        <v>15567102</v>
      </c>
      <c r="H39" s="14">
        <f t="shared" si="10"/>
        <v>15342284</v>
      </c>
      <c r="I39" s="14">
        <f t="shared" si="8"/>
        <v>79830359</v>
      </c>
    </row>
    <row r="40" spans="1:9" ht="26.25" customHeight="1">
      <c r="A40" s="32"/>
      <c r="B40" s="18" t="s">
        <v>29</v>
      </c>
      <c r="C40" s="14">
        <f aca="true" t="shared" si="11" ref="C40:H40">C34+C28+C24+C18+C13+C6</f>
        <v>16603680</v>
      </c>
      <c r="D40" s="14">
        <f t="shared" si="11"/>
        <v>20956989</v>
      </c>
      <c r="E40" s="14">
        <f t="shared" si="11"/>
        <v>27774773</v>
      </c>
      <c r="F40" s="14">
        <f t="shared" si="11"/>
        <v>29583319</v>
      </c>
      <c r="G40" s="14">
        <f t="shared" si="11"/>
        <v>32091679</v>
      </c>
      <c r="H40" s="14">
        <f t="shared" si="11"/>
        <v>0</v>
      </c>
      <c r="I40" s="14">
        <f t="shared" si="8"/>
        <v>127010440</v>
      </c>
    </row>
    <row r="41" spans="1:9" ht="26.25" customHeight="1">
      <c r="A41" s="32"/>
      <c r="B41" s="12" t="s">
        <v>5</v>
      </c>
      <c r="C41" s="14">
        <f aca="true" t="shared" si="12" ref="C41:H41">C19+C14+C7</f>
        <v>9329944</v>
      </c>
      <c r="D41" s="14">
        <f t="shared" si="12"/>
        <v>13045316</v>
      </c>
      <c r="E41" s="14">
        <f t="shared" si="12"/>
        <v>16536869</v>
      </c>
      <c r="F41" s="14">
        <f t="shared" si="12"/>
        <v>19179315</v>
      </c>
      <c r="G41" s="14">
        <f t="shared" si="12"/>
        <v>19483456</v>
      </c>
      <c r="H41" s="14">
        <f t="shared" si="12"/>
        <v>37782875</v>
      </c>
      <c r="I41" s="14">
        <f t="shared" si="8"/>
        <v>115357775</v>
      </c>
    </row>
    <row r="42" spans="1:9" ht="26.25" customHeight="1">
      <c r="A42" s="32"/>
      <c r="B42" s="9" t="s">
        <v>2</v>
      </c>
      <c r="C42" s="14">
        <f aca="true" t="shared" si="13" ref="C42:H42">SUM(C37:C41)</f>
        <v>75744663</v>
      </c>
      <c r="D42" s="14">
        <f t="shared" si="13"/>
        <v>96873274</v>
      </c>
      <c r="E42" s="14">
        <f t="shared" si="13"/>
        <v>127635959</v>
      </c>
      <c r="F42" s="14">
        <f t="shared" si="13"/>
        <v>137512596</v>
      </c>
      <c r="G42" s="14">
        <f t="shared" si="13"/>
        <v>147330907</v>
      </c>
      <c r="H42" s="14">
        <f t="shared" si="13"/>
        <v>128942178</v>
      </c>
      <c r="I42" s="14">
        <f t="shared" si="8"/>
        <v>714039577</v>
      </c>
    </row>
    <row r="43" spans="1:9" ht="12.75">
      <c r="A43" s="31" t="s">
        <v>30</v>
      </c>
      <c r="B43" s="31"/>
      <c r="C43" s="31"/>
      <c r="D43" s="31"/>
      <c r="E43" s="31"/>
      <c r="F43" s="31"/>
      <c r="G43" s="31"/>
      <c r="H43" s="31"/>
      <c r="I43" s="31"/>
    </row>
    <row r="44" spans="1:9" ht="12.75">
      <c r="A44" s="23" t="s">
        <v>22</v>
      </c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4" t="s">
        <v>23</v>
      </c>
      <c r="B45" s="24"/>
      <c r="C45" s="24"/>
      <c r="D45" s="24"/>
      <c r="E45" s="24"/>
      <c r="F45" s="24"/>
      <c r="G45" s="24"/>
      <c r="H45" s="24"/>
      <c r="I45" s="24"/>
    </row>
    <row r="46" spans="1:9" ht="12.75">
      <c r="A46" s="24" t="s">
        <v>24</v>
      </c>
      <c r="B46" s="24"/>
      <c r="C46" s="24"/>
      <c r="D46" s="24"/>
      <c r="E46" s="24"/>
      <c r="F46" s="24"/>
      <c r="G46" s="24"/>
      <c r="H46" s="24"/>
      <c r="I46" s="24"/>
    </row>
    <row r="47" spans="1:9" ht="12.75">
      <c r="A47" s="24" t="s">
        <v>25</v>
      </c>
      <c r="B47" s="24"/>
      <c r="C47" s="24"/>
      <c r="D47" s="24"/>
      <c r="E47" s="24"/>
      <c r="F47" s="24"/>
      <c r="G47" s="24"/>
      <c r="H47" s="24"/>
      <c r="I47" s="24"/>
    </row>
  </sheetData>
  <sheetProtection/>
  <mergeCells count="14">
    <mergeCell ref="A22:A25"/>
    <mergeCell ref="A27:A29"/>
    <mergeCell ref="A31:A35"/>
    <mergeCell ref="A37:A42"/>
    <mergeCell ref="A44:I44"/>
    <mergeCell ref="A45:I45"/>
    <mergeCell ref="A46:I46"/>
    <mergeCell ref="A47:I47"/>
    <mergeCell ref="A2:I2"/>
    <mergeCell ref="A5:A8"/>
    <mergeCell ref="A10:A15"/>
    <mergeCell ref="A17:A20"/>
    <mergeCell ref="H3:I3"/>
    <mergeCell ref="A43:I43"/>
  </mergeCells>
  <printOptions horizontalCentered="1"/>
  <pageMargins left="0.35433070866141736" right="0.2362204724409449" top="0.3937007874015748" bottom="0.35433070866141736" header="0.2755905511811024" footer="0.2755905511811024"/>
  <pageSetup horizontalDpi="300" verticalDpi="300" orientation="landscape" paperSize="9" scale="92" r:id="rId2"/>
  <rowBreaks count="1" manualBreakCount="1">
    <brk id="2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M11"/>
  <sheetViews>
    <sheetView showGridLines="0" zoomScalePageLayoutView="0" workbookViewId="0" topLeftCell="A1">
      <selection activeCell="N17" sqref="N17"/>
    </sheetView>
  </sheetViews>
  <sheetFormatPr defaultColWidth="9.140625" defaultRowHeight="12.75"/>
  <cols>
    <col min="1" max="2" width="9.140625" style="21" customWidth="1"/>
    <col min="3" max="3" width="10.8515625" style="21" customWidth="1"/>
    <col min="4" max="11" width="9.140625" style="21" customWidth="1"/>
    <col min="12" max="12" width="16.8515625" style="21" customWidth="1"/>
    <col min="13" max="13" width="12.421875" style="21" customWidth="1"/>
    <col min="14" max="16384" width="9.140625" style="21" customWidth="1"/>
  </cols>
  <sheetData>
    <row r="1" s="1" customFormat="1" ht="12.75"/>
    <row r="2" s="1" customFormat="1" ht="12.75"/>
    <row r="3" s="1" customFormat="1" ht="12.75"/>
    <row r="4" s="1" customFormat="1" ht="12.75"/>
    <row r="5" spans="4:9" s="1" customFormat="1" ht="12.75" customHeight="1">
      <c r="D5" s="2">
        <v>2001</v>
      </c>
      <c r="E5" s="2">
        <v>2002</v>
      </c>
      <c r="F5" s="2">
        <v>2003</v>
      </c>
      <c r="G5" s="2">
        <v>2004</v>
      </c>
      <c r="H5" s="2">
        <v>2005</v>
      </c>
      <c r="I5" s="2">
        <v>2006</v>
      </c>
    </row>
    <row r="6" spans="3:13" s="1" customFormat="1" ht="12.75">
      <c r="C6" s="1" t="s">
        <v>9</v>
      </c>
      <c r="D6" s="20">
        <f>'ΠΕΛΟΠΟΝΝΗΣΟΥ 21'!C8</f>
        <v>27044450</v>
      </c>
      <c r="E6" s="20">
        <f>'ΠΕΛΟΠΟΝΝΗΣΟΥ 21'!D8</f>
        <v>34057840</v>
      </c>
      <c r="F6" s="20">
        <f>'ΠΕΛΟΠΟΝΝΗΣΟΥ 21'!E8</f>
        <v>45352978</v>
      </c>
      <c r="G6" s="20">
        <f>'ΠΕΛΟΠΟΝΝΗΣΟΥ 21'!F8</f>
        <v>53880049</v>
      </c>
      <c r="H6" s="20">
        <f>'ΠΕΛΟΠΟΝΝΗΣΟΥ 21'!G8</f>
        <v>49376206</v>
      </c>
      <c r="I6" s="20">
        <f>'ΠΕΛΟΠΟΝΝΗΣΟΥ 21'!H8</f>
        <v>51653274</v>
      </c>
      <c r="L6" s="3" t="s">
        <v>26</v>
      </c>
      <c r="M6" s="20">
        <f>'ΠΕΛΟΠΟΝΝΗΣΟΥ 21'!I37</f>
        <v>366087360</v>
      </c>
    </row>
    <row r="7" spans="3:13" s="1" customFormat="1" ht="12.75">
      <c r="C7" s="1" t="s">
        <v>10</v>
      </c>
      <c r="D7" s="20">
        <f>'ΠΕΛΟΠΟΝΝΗΣΟΥ 21'!C15</f>
        <v>25656125</v>
      </c>
      <c r="E7" s="20">
        <f>'ΠΕΛΟΠΟΝΝΗΣΟΥ 21'!D15</f>
        <v>33630993</v>
      </c>
      <c r="F7" s="20">
        <f>'ΠΕΛΟΠΟΝΝΗΣΟΥ 21'!E15</f>
        <v>43509030</v>
      </c>
      <c r="G7" s="20">
        <f>'ΠΕΛΟΠΟΝΝΗΣΟΥ 21'!F15</f>
        <v>42866298</v>
      </c>
      <c r="H7" s="20">
        <f>'ΠΕΛΟΠΟΝΝΗΣΟΥ 21'!G15</f>
        <v>38993413</v>
      </c>
      <c r="I7" s="20">
        <f>'ΠΕΛΟΠΟΝΝΗΣΟΥ 21'!H15</f>
        <v>44405567</v>
      </c>
      <c r="L7" s="3" t="s">
        <v>27</v>
      </c>
      <c r="M7" s="20">
        <f>'ΠΕΛΟΠΟΝΝΗΣΟΥ 21'!I38</f>
        <v>25753643</v>
      </c>
    </row>
    <row r="8" spans="3:13" s="1" customFormat="1" ht="12.75">
      <c r="C8" s="1" t="s">
        <v>11</v>
      </c>
      <c r="D8" s="20">
        <f>'ΠΕΛΟΠΟΝΝΗΣΟΥ 21'!C20</f>
        <v>10791503</v>
      </c>
      <c r="E8" s="20">
        <f>'ΠΕΛΟΠΟΝΝΗΣΟΥ 21'!D20</f>
        <v>13610976</v>
      </c>
      <c r="F8" s="20">
        <f>'ΠΕΛΟΠΟΝΝΗΣΟΥ 21'!E20</f>
        <v>18122590</v>
      </c>
      <c r="G8" s="20">
        <f>'ΠΕΛΟΠΟΝΝΗΣΟΥ 21'!F20</f>
        <v>17929724</v>
      </c>
      <c r="H8" s="20">
        <f>'ΠΕΛΟΠΟΝΝΗΣΟΥ 21'!G20</f>
        <v>20309997</v>
      </c>
      <c r="I8" s="20">
        <f>'ΠΕΛΟΠΟΝΝΗΣΟΥ 21'!H20</f>
        <v>16921995</v>
      </c>
      <c r="L8" s="3" t="s">
        <v>28</v>
      </c>
      <c r="M8" s="20">
        <f>'ΠΕΛΟΠΟΝΝΗΣΟΥ 21'!I39</f>
        <v>79830359</v>
      </c>
    </row>
    <row r="9" spans="3:13" s="1" customFormat="1" ht="12.75">
      <c r="C9" s="1" t="s">
        <v>12</v>
      </c>
      <c r="D9" s="20">
        <f>'ΠΕΛΟΠΟΝΝΗΣΟΥ 21'!C25</f>
        <v>9476190</v>
      </c>
      <c r="E9" s="20">
        <f>'ΠΕΛΟΠΟΝΝΗΣΟΥ 21'!D25</f>
        <v>11959632</v>
      </c>
      <c r="F9" s="20">
        <f>'ΠΕΛΟΠΟΝΝΗΣΟΥ 21'!E25</f>
        <v>15910423</v>
      </c>
      <c r="G9" s="20">
        <f>'ΠΕΛΟΠΟΝΝΗΣΟΥ 21'!F25</f>
        <v>18418996</v>
      </c>
      <c r="H9" s="20">
        <f>'ΠΕΛΟΠΟΝΝΗΣΟΥ 21'!G25</f>
        <v>26089249</v>
      </c>
      <c r="I9" s="20">
        <f>'ΠΕΛΟΠΟΝΝΗΣΟΥ 21'!H25</f>
        <v>8702428</v>
      </c>
      <c r="L9" s="3" t="s">
        <v>8</v>
      </c>
      <c r="M9" s="20">
        <f>'ΠΕΛΟΠΟΝΝΗΣΟΥ 21'!I40</f>
        <v>127010440</v>
      </c>
    </row>
    <row r="10" spans="3:13" s="1" customFormat="1" ht="12.75" customHeight="1">
      <c r="C10" s="1" t="s">
        <v>13</v>
      </c>
      <c r="D10" s="20">
        <f>'ΠΕΛΟΠΟΝΝΗΣΟΥ 21'!C29</f>
        <v>1834892</v>
      </c>
      <c r="E10" s="20">
        <f>'ΠΕΛΟΠΟΝΝΗΣΟΥ 21'!D29</f>
        <v>2418912</v>
      </c>
      <c r="F10" s="20">
        <f>'ΠΕΛΟΠΟΝΝΗΣΟΥ 21'!E29</f>
        <v>3154712</v>
      </c>
      <c r="G10" s="20">
        <f>'ΠΕΛΟΠΟΝΝΗΣΟΥ 21'!F29</f>
        <v>3279725</v>
      </c>
      <c r="H10" s="20">
        <f>'ΠΕΛΟΠΟΝΝΗΣΟΥ 21'!G29</f>
        <v>8405456</v>
      </c>
      <c r="I10" s="20">
        <f>'ΠΕΛΟΠΟΝΝΗΣΟΥ 21'!H29</f>
        <v>5278522</v>
      </c>
      <c r="L10" s="3" t="s">
        <v>5</v>
      </c>
      <c r="M10" s="20">
        <f>'ΠΕΛΟΠΟΝΝΗΣΟΥ 21'!I41</f>
        <v>115357775</v>
      </c>
    </row>
    <row r="11" spans="3:9" s="1" customFormat="1" ht="12.75">
      <c r="C11" s="1" t="s">
        <v>14</v>
      </c>
      <c r="D11" s="20">
        <f>'ΠΕΛΟΠΟΝΝΗΣΟΥ 21'!C35</f>
        <v>941503</v>
      </c>
      <c r="E11" s="20">
        <f>'ΠΕΛΟΠΟΝΝΗΣΟΥ 21'!D35</f>
        <v>1194921</v>
      </c>
      <c r="F11" s="20">
        <f>'ΠΕΛΟΠΟΝΝΗΣΟΥ 21'!E35</f>
        <v>1586226</v>
      </c>
      <c r="G11" s="20">
        <f>'ΠΕΛΟΠΟΝΝΗΣΟΥ 21'!F35</f>
        <v>1137804</v>
      </c>
      <c r="H11" s="20">
        <f>'ΠΕΛΟΠΟΝΝΗΣΟΥ 21'!G35</f>
        <v>4156586</v>
      </c>
      <c r="I11" s="20">
        <f>'ΠΕΛΟΠΟΝΝΗΣΟΥ 21'!H35</f>
        <v>1980392</v>
      </c>
    </row>
    <row r="17" ht="12.75" customHeight="1"/>
    <row r="22" ht="12.75" customHeight="1"/>
    <row r="27" ht="12.75" customHeight="1"/>
    <row r="31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/>
  <pageMargins left="0.35" right="0.23" top="0.38" bottom="0.37" header="0.28" footer="0.2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2006-06-13T09:21:43Z</cp:lastPrinted>
  <dcterms:created xsi:type="dcterms:W3CDTF">2002-04-19T07:47:27Z</dcterms:created>
  <dcterms:modified xsi:type="dcterms:W3CDTF">2009-06-01T11:54:57Z</dcterms:modified>
  <cp:category/>
  <cp:version/>
  <cp:contentType/>
  <cp:contentStatus/>
</cp:coreProperties>
</file>